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65" windowWidth="9720" windowHeight="7200"/>
  </bookViews>
  <sheets>
    <sheet name="Data" sheetId="1" r:id="rId1"/>
  </sheets>
  <definedNames>
    <definedName name="Females">Data!$A$31:$F$55</definedName>
    <definedName name="Males">Data!$A$4:$F$28</definedName>
    <definedName name="Matches">Data!$J$4:$K$28</definedName>
    <definedName name="solver_adj" localSheetId="0" hidden="1">Data!$J$4:$J$28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Data!$J$4:$J$28</definedName>
    <definedName name="solver_lhs2" localSheetId="0" hidden="1">Data!$J$4:$J$28</definedName>
    <definedName name="solver_lhs3" localSheetId="0" hidden="1">Data!$J$4:$J$28</definedName>
    <definedName name="solver_lhs4" localSheetId="0" hidden="1">Data!$J$4:$J$28</definedName>
    <definedName name="solver_lhs5" localSheetId="0" hidden="1">Data!$K$4:$K$28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Data!$R$30</definedName>
    <definedName name="solver_pre" localSheetId="0" hidden="1">0.000001</definedName>
    <definedName name="solver_pro" localSheetId="0" hidden="1">2</definedName>
    <definedName name="solver_rbv" localSheetId="0" hidden="1">2</definedName>
    <definedName name="solver_rel1" localSheetId="0" hidden="1">1</definedName>
    <definedName name="solver_rel2" localSheetId="0" hidden="1">6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o" localSheetId="0" hidden="1">2</definedName>
    <definedName name="solver_rep" localSheetId="0" hidden="1">2</definedName>
    <definedName name="solver_rhs1" localSheetId="0" hidden="1">25</definedName>
    <definedName name="solver_rhs2" localSheetId="0" hidden="1">AllDifferent</definedName>
    <definedName name="solver_rhs3" localSheetId="0" hidden="1">1</definedName>
    <definedName name="solver_rhs4" localSheetId="0" hidden="1">25</definedName>
    <definedName name="solver_rhs5" localSheetId="0" hidden="1">26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M28" i="1" l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Q28" i="1" l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P7" i="1"/>
  <c r="O7" i="1"/>
  <c r="N7" i="1"/>
  <c r="Q6" i="1"/>
  <c r="P6" i="1"/>
  <c r="O6" i="1"/>
  <c r="N6" i="1"/>
  <c r="Q5" i="1"/>
  <c r="P5" i="1"/>
  <c r="O5" i="1"/>
  <c r="N5" i="1"/>
  <c r="Q4" i="1"/>
  <c r="P4" i="1"/>
  <c r="O4" i="1"/>
  <c r="N4" i="1"/>
  <c r="R38" i="1"/>
  <c r="Q38" i="1"/>
  <c r="P38" i="1"/>
  <c r="O38" i="1"/>
  <c r="R37" i="1"/>
  <c r="Q37" i="1"/>
  <c r="P37" i="1"/>
  <c r="O37" i="1"/>
  <c r="R36" i="1"/>
  <c r="Q36" i="1"/>
  <c r="P36" i="1"/>
  <c r="O36" i="1"/>
  <c r="R35" i="1"/>
  <c r="Q35" i="1"/>
  <c r="P35" i="1"/>
  <c r="O35" i="1"/>
  <c r="R16" i="1" l="1"/>
  <c r="S16" i="1" s="1"/>
  <c r="T16" i="1" s="1"/>
  <c r="U16" i="1" s="1"/>
  <c r="R28" i="1"/>
  <c r="S28" i="1" s="1"/>
  <c r="T28" i="1" s="1"/>
  <c r="U28" i="1" s="1"/>
  <c r="R24" i="1"/>
  <c r="S24" i="1" s="1"/>
  <c r="T24" i="1" s="1"/>
  <c r="U24" i="1" s="1"/>
  <c r="R12" i="1"/>
  <c r="S12" i="1" s="1"/>
  <c r="T12" i="1" s="1"/>
  <c r="U12" i="1" s="1"/>
  <c r="R20" i="1"/>
  <c r="S20" i="1" s="1"/>
  <c r="T20" i="1" s="1"/>
  <c r="U20" i="1" s="1"/>
  <c r="R7" i="1"/>
  <c r="S7" i="1" s="1"/>
  <c r="T7" i="1" s="1"/>
  <c r="U7" i="1" s="1"/>
  <c r="R8" i="1"/>
  <c r="S8" i="1" s="1"/>
  <c r="T8" i="1" s="1"/>
  <c r="U8" i="1" s="1"/>
  <c r="R9" i="1"/>
  <c r="S9" i="1" s="1"/>
  <c r="T9" i="1" s="1"/>
  <c r="U9" i="1" s="1"/>
  <c r="R10" i="1"/>
  <c r="S10" i="1" s="1"/>
  <c r="T10" i="1" s="1"/>
  <c r="U10" i="1" s="1"/>
  <c r="R11" i="1"/>
  <c r="S11" i="1" s="1"/>
  <c r="T11" i="1" s="1"/>
  <c r="U11" i="1" s="1"/>
  <c r="R13" i="1"/>
  <c r="S13" i="1" s="1"/>
  <c r="T13" i="1" s="1"/>
  <c r="U13" i="1" s="1"/>
  <c r="R14" i="1"/>
  <c r="S14" i="1" s="1"/>
  <c r="T14" i="1" s="1"/>
  <c r="U14" i="1" s="1"/>
  <c r="R15" i="1"/>
  <c r="S15" i="1" s="1"/>
  <c r="T15" i="1" s="1"/>
  <c r="U15" i="1" s="1"/>
  <c r="R17" i="1"/>
  <c r="S17" i="1" s="1"/>
  <c r="T17" i="1" s="1"/>
  <c r="U17" i="1" s="1"/>
  <c r="R18" i="1"/>
  <c r="S18" i="1" s="1"/>
  <c r="T18" i="1" s="1"/>
  <c r="U18" i="1" s="1"/>
  <c r="R19" i="1"/>
  <c r="S19" i="1" s="1"/>
  <c r="T19" i="1" s="1"/>
  <c r="U19" i="1" s="1"/>
  <c r="R21" i="1"/>
  <c r="S21" i="1" s="1"/>
  <c r="T21" i="1" s="1"/>
  <c r="U21" i="1" s="1"/>
  <c r="R22" i="1"/>
  <c r="S22" i="1" s="1"/>
  <c r="T22" i="1" s="1"/>
  <c r="U22" i="1" s="1"/>
  <c r="R23" i="1"/>
  <c r="S23" i="1" s="1"/>
  <c r="T23" i="1" s="1"/>
  <c r="U23" i="1" s="1"/>
  <c r="R25" i="1"/>
  <c r="S25" i="1" s="1"/>
  <c r="T25" i="1" s="1"/>
  <c r="U25" i="1" s="1"/>
  <c r="R26" i="1"/>
  <c r="S26" i="1" s="1"/>
  <c r="T26" i="1" s="1"/>
  <c r="U26" i="1" s="1"/>
  <c r="R27" i="1"/>
  <c r="S27" i="1" s="1"/>
  <c r="T27" i="1" s="1"/>
  <c r="U27" i="1" s="1"/>
  <c r="R6" i="1"/>
  <c r="S6" i="1" s="1"/>
  <c r="T6" i="1" s="1"/>
  <c r="U6" i="1" s="1"/>
  <c r="R5" i="1"/>
  <c r="S5" i="1" s="1"/>
  <c r="T5" i="1" s="1"/>
  <c r="U5" i="1" s="1"/>
  <c r="R4" i="1"/>
  <c r="S4" i="1" s="1"/>
  <c r="T4" i="1" s="1"/>
  <c r="U4" i="1" s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57" i="1" l="1"/>
  <c r="R30" i="1" s="1"/>
  <c r="Q3" i="1"/>
  <c r="P3" i="1"/>
  <c r="O3" i="1"/>
  <c r="N3" i="1"/>
</calcChain>
</file>

<file path=xl/sharedStrings.xml><?xml version="1.0" encoding="utf-8"?>
<sst xmlns="http://schemas.openxmlformats.org/spreadsheetml/2006/main" count="33" uniqueCount="27">
  <si>
    <t>Student</t>
  </si>
  <si>
    <t>Key to 0-1 variables</t>
  </si>
  <si>
    <t>Sports</t>
  </si>
  <si>
    <t>Comedy</t>
  </si>
  <si>
    <t>Dining</t>
  </si>
  <si>
    <t>Movies</t>
  </si>
  <si>
    <t>Male/Female</t>
  </si>
  <si>
    <t>1 = Female</t>
  </si>
  <si>
    <t>0 = Male</t>
  </si>
  <si>
    <t>Utility</t>
  </si>
  <si>
    <t>FEMALES</t>
  </si>
  <si>
    <t>Male #</t>
  </si>
  <si>
    <t>Female #</t>
  </si>
  <si>
    <t># Times Matched</t>
  </si>
  <si>
    <t>POSSIBLE COMBOS</t>
  </si>
  <si>
    <t>ICE COLD</t>
  </si>
  <si>
    <t>HOT</t>
  </si>
  <si>
    <t>NADA</t>
  </si>
  <si>
    <t>Success #2</t>
  </si>
  <si>
    <t>Success #3</t>
  </si>
  <si>
    <t>Success #1</t>
  </si>
  <si>
    <t>rand()=</t>
  </si>
  <si>
    <t>success threshold=</t>
  </si>
  <si>
    <t>Male</t>
  </si>
  <si>
    <t>MALES - SURVEY RESULTS</t>
  </si>
  <si>
    <t>TEAM CHARACTERISTICS</t>
  </si>
  <si>
    <t>OVERALL UTILITY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</si>
</sst>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Agency FB"/>
      <family val="2"/>
    </font>
    <font>
      <sz val="14"/>
      <name val="Agency FB"/>
      <family val="2"/>
    </font>
    <font>
      <sz val="14"/>
      <color theme="0" tint="-0.499984740745262"/>
      <name val="Agency FB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33CC"/>
      </left>
      <right style="medium">
        <color rgb="FF0033CC"/>
      </right>
      <top style="medium">
        <color rgb="FF0033CC"/>
      </top>
      <bottom/>
      <diagonal/>
    </border>
    <border>
      <left style="medium">
        <color rgb="FF0033CC"/>
      </left>
      <right style="medium">
        <color rgb="FF0033CC"/>
      </right>
      <top/>
      <bottom/>
      <diagonal/>
    </border>
    <border>
      <left style="medium">
        <color rgb="FF0033CC"/>
      </left>
      <right style="medium">
        <color rgb="FF0033CC"/>
      </right>
      <top/>
      <bottom style="medium">
        <color rgb="FF0033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right"/>
    </xf>
    <xf numFmtId="0" fontId="2" fillId="4" borderId="0" xfId="0" applyFont="1" applyFill="1"/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7"/>
  <sheetViews>
    <sheetView tabSelected="1" topLeftCell="C2" zoomScale="70" zoomScaleNormal="70" workbookViewId="0">
      <selection activeCell="T7" sqref="T7"/>
    </sheetView>
  </sheetViews>
  <sheetFormatPr defaultRowHeight="19.5" x14ac:dyDescent="0.3"/>
  <cols>
    <col min="1" max="5" width="9.140625" style="19"/>
    <col min="6" max="6" width="14.42578125" style="19" bestFit="1" customWidth="1"/>
    <col min="7" max="7" width="19.140625" style="19" bestFit="1" customWidth="1"/>
    <col min="8" max="8" width="22" style="19" bestFit="1" customWidth="1"/>
    <col min="9" max="10" width="9.140625" style="19"/>
    <col min="11" max="11" width="9.140625" style="8"/>
    <col min="12" max="17" width="9.140625" style="19"/>
    <col min="18" max="18" width="15.85546875" style="8" bestFit="1" customWidth="1"/>
    <col min="19" max="21" width="11.42578125" style="19" bestFit="1" customWidth="1"/>
    <col min="22" max="22" width="17.42578125" style="19" bestFit="1" customWidth="1"/>
    <col min="23" max="16384" width="9.140625" style="19"/>
  </cols>
  <sheetData>
    <row r="1" spans="1:23" x14ac:dyDescent="0.3">
      <c r="A1" s="18"/>
      <c r="M1" s="36" t="s">
        <v>25</v>
      </c>
      <c r="N1" s="37"/>
      <c r="O1" s="37"/>
      <c r="P1" s="37"/>
      <c r="Q1" s="38"/>
      <c r="R1" s="8" t="s">
        <v>21</v>
      </c>
      <c r="S1" s="19">
        <v>0.15</v>
      </c>
      <c r="T1" s="19">
        <v>-0.15</v>
      </c>
      <c r="U1" s="19">
        <v>-0.15</v>
      </c>
      <c r="V1" s="19" t="s">
        <v>22</v>
      </c>
      <c r="W1" s="19">
        <v>0.3</v>
      </c>
    </row>
    <row r="2" spans="1:23" x14ac:dyDescent="0.3">
      <c r="A2" s="20" t="s">
        <v>24</v>
      </c>
    </row>
    <row r="3" spans="1:23" ht="20.25" thickBot="1" x14ac:dyDescent="0.35">
      <c r="A3" s="33" t="s">
        <v>0</v>
      </c>
      <c r="B3" s="33" t="s">
        <v>2</v>
      </c>
      <c r="C3" s="33" t="s">
        <v>3</v>
      </c>
      <c r="D3" s="33" t="s">
        <v>4</v>
      </c>
      <c r="E3" s="33" t="s">
        <v>5</v>
      </c>
      <c r="F3" s="33" t="s">
        <v>6</v>
      </c>
      <c r="H3" s="20" t="s">
        <v>1</v>
      </c>
      <c r="J3" s="8" t="s">
        <v>11</v>
      </c>
      <c r="K3" s="22" t="s">
        <v>12</v>
      </c>
      <c r="M3" s="8" t="s">
        <v>23</v>
      </c>
      <c r="N3" s="8" t="str">
        <f>B3</f>
        <v>Sports</v>
      </c>
      <c r="O3" s="8" t="str">
        <f>C3</f>
        <v>Comedy</v>
      </c>
      <c r="P3" s="8" t="str">
        <f>D3</f>
        <v>Dining</v>
      </c>
      <c r="Q3" s="8" t="str">
        <f>E3</f>
        <v>Movies</v>
      </c>
      <c r="R3" s="8" t="s">
        <v>9</v>
      </c>
      <c r="S3" s="19" t="s">
        <v>20</v>
      </c>
      <c r="T3" s="8" t="s">
        <v>18</v>
      </c>
      <c r="U3" s="8" t="s">
        <v>19</v>
      </c>
    </row>
    <row r="4" spans="1:23" x14ac:dyDescent="0.3">
      <c r="A4" s="33">
        <v>1</v>
      </c>
      <c r="B4" s="4">
        <v>4</v>
      </c>
      <c r="C4" s="4">
        <v>3</v>
      </c>
      <c r="D4" s="4">
        <v>1</v>
      </c>
      <c r="E4" s="4">
        <v>2</v>
      </c>
      <c r="F4" s="4">
        <v>0</v>
      </c>
      <c r="H4" s="19" t="s">
        <v>7</v>
      </c>
      <c r="J4" s="23">
        <v>25</v>
      </c>
      <c r="K4" s="22">
        <v>26</v>
      </c>
      <c r="L4" s="24"/>
      <c r="M4" s="33">
        <f>J4</f>
        <v>25</v>
      </c>
      <c r="N4" s="4">
        <f t="shared" ref="N4:N28" si="0">IF(VLOOKUP($M4,Males,2)*VLOOKUP(VLOOKUP($M4,Matches,2),Females,2)&gt;9,2,IF(VLOOKUP($M4,Males,2)*VLOOKUP(VLOOKUP($M4,Matches,2),Females,2)&lt;4,1,0))</f>
        <v>2</v>
      </c>
      <c r="O4" s="4">
        <f t="shared" ref="O4:O28" si="1">IF(VLOOKUP($M4,Males,3)*VLOOKUP(VLOOKUP($M4,Matches,2),Females,3)&gt;9,2,IF(VLOOKUP($M4,Males,3)*VLOOKUP(VLOOKUP($M4,Matches,2),Females,3)&lt;4,1,0))</f>
        <v>2</v>
      </c>
      <c r="P4" s="4">
        <f t="shared" ref="P4:P28" si="2">IF(VLOOKUP($M4,Males,4)*VLOOKUP(VLOOKUP($M4,Matches,2),Females,4)&gt;9,2,IF(VLOOKUP($M4,Males,4)*VLOOKUP(VLOOKUP($M4,Matches,2),Females,4)&lt;4,1,0))</f>
        <v>1</v>
      </c>
      <c r="Q4" s="4">
        <f t="shared" ref="Q4:Q28" si="3">IF(VLOOKUP($M4,Males,5)*VLOOKUP(VLOOKUP($M4,Matches,2),Females,5)&gt;9,2,IF(VLOOKUP($M4,Males,5)*VLOOKUP(VLOOKUP($M4,Matches,2),Females,5)&lt;4,1,0))</f>
        <v>1</v>
      </c>
      <c r="R4" s="33">
        <f>SUM(N4:Q4)</f>
        <v>6</v>
      </c>
      <c r="S4" s="19">
        <f>IF(($R4/6+S$1)&gt;$W$1,1,0)</f>
        <v>1</v>
      </c>
      <c r="T4" s="19">
        <f>IF(S4,IF(($R4/6+T$1)&gt;$W$1,1,0),0)</f>
        <v>1</v>
      </c>
      <c r="U4" s="19">
        <f>IF(T4,IF(($R4/6+U$1)&gt;$W$1,1,0),0)</f>
        <v>1</v>
      </c>
    </row>
    <row r="5" spans="1:23" x14ac:dyDescent="0.3">
      <c r="A5" s="33">
        <v>2</v>
      </c>
      <c r="B5" s="4">
        <v>4</v>
      </c>
      <c r="C5" s="4">
        <v>3</v>
      </c>
      <c r="D5" s="4">
        <v>1</v>
      </c>
      <c r="E5" s="4">
        <v>2</v>
      </c>
      <c r="F5" s="4">
        <v>0</v>
      </c>
      <c r="H5" s="19" t="s">
        <v>8</v>
      </c>
      <c r="J5" s="25">
        <v>6</v>
      </c>
      <c r="K5" s="22">
        <v>27</v>
      </c>
      <c r="L5" s="24"/>
      <c r="M5" s="33">
        <f t="shared" ref="M5:M28" si="4">J5</f>
        <v>6</v>
      </c>
      <c r="N5" s="4">
        <f t="shared" si="0"/>
        <v>1</v>
      </c>
      <c r="O5" s="4">
        <f t="shared" si="1"/>
        <v>1</v>
      </c>
      <c r="P5" s="4">
        <f t="shared" si="2"/>
        <v>2</v>
      </c>
      <c r="Q5" s="4">
        <f t="shared" si="3"/>
        <v>2</v>
      </c>
      <c r="R5" s="33">
        <f t="shared" ref="R5:R28" si="5">SUM(N5:Q5)</f>
        <v>6</v>
      </c>
      <c r="S5" s="19">
        <f t="shared" ref="S5:S28" si="6">IF(($R5/6+S$1)&gt;$W$1,1,0)</f>
        <v>1</v>
      </c>
      <c r="T5" s="19">
        <f t="shared" ref="T5:U5" si="7">IF(S5,IF(($R5/6+T$1)&gt;$W$1,1,0),0)</f>
        <v>1</v>
      </c>
      <c r="U5" s="19">
        <f t="shared" si="7"/>
        <v>1</v>
      </c>
    </row>
    <row r="6" spans="1:23" x14ac:dyDescent="0.3">
      <c r="A6" s="33">
        <v>3</v>
      </c>
      <c r="B6" s="4">
        <v>2</v>
      </c>
      <c r="C6" s="4">
        <v>1</v>
      </c>
      <c r="D6" s="4">
        <v>4</v>
      </c>
      <c r="E6" s="4">
        <v>3</v>
      </c>
      <c r="F6" s="4">
        <v>0</v>
      </c>
      <c r="J6" s="25">
        <v>2</v>
      </c>
      <c r="K6" s="22">
        <v>28</v>
      </c>
      <c r="L6" s="24"/>
      <c r="M6" s="33">
        <f t="shared" si="4"/>
        <v>2</v>
      </c>
      <c r="N6" s="4">
        <f t="shared" si="0"/>
        <v>0</v>
      </c>
      <c r="O6" s="4">
        <f t="shared" si="1"/>
        <v>0</v>
      </c>
      <c r="P6" s="4">
        <f t="shared" si="2"/>
        <v>1</v>
      </c>
      <c r="Q6" s="4">
        <f t="shared" si="3"/>
        <v>0</v>
      </c>
      <c r="R6" s="33">
        <f t="shared" si="5"/>
        <v>1</v>
      </c>
      <c r="S6" s="19">
        <f t="shared" si="6"/>
        <v>1</v>
      </c>
      <c r="T6" s="19">
        <f t="shared" ref="T6:U6" si="8">IF(S6,IF(($R6/6+T$1)&gt;$W$1,1,0),0)</f>
        <v>0</v>
      </c>
      <c r="U6" s="19">
        <f t="shared" si="8"/>
        <v>0</v>
      </c>
    </row>
    <row r="7" spans="1:23" x14ac:dyDescent="0.3">
      <c r="A7" s="33">
        <v>4</v>
      </c>
      <c r="B7" s="4">
        <v>1</v>
      </c>
      <c r="C7" s="4">
        <v>3</v>
      </c>
      <c r="D7" s="4">
        <v>2</v>
      </c>
      <c r="E7" s="4">
        <v>4</v>
      </c>
      <c r="F7" s="4">
        <v>0</v>
      </c>
      <c r="J7" s="25">
        <v>20</v>
      </c>
      <c r="K7" s="22">
        <v>29</v>
      </c>
      <c r="L7" s="24"/>
      <c r="M7" s="33">
        <f t="shared" si="4"/>
        <v>20</v>
      </c>
      <c r="N7" s="4">
        <f t="shared" si="0"/>
        <v>2</v>
      </c>
      <c r="O7" s="4">
        <f t="shared" si="1"/>
        <v>2</v>
      </c>
      <c r="P7" s="4">
        <f t="shared" si="2"/>
        <v>1</v>
      </c>
      <c r="Q7" s="4">
        <f t="shared" si="3"/>
        <v>1</v>
      </c>
      <c r="R7" s="33">
        <f t="shared" si="5"/>
        <v>6</v>
      </c>
      <c r="S7" s="19">
        <f t="shared" si="6"/>
        <v>1</v>
      </c>
      <c r="T7" s="19">
        <f t="shared" ref="T7:U7" si="9">IF(S7,IF(($R7/6+T$1)&gt;$W$1,1,0),0)</f>
        <v>1</v>
      </c>
      <c r="U7" s="19">
        <f t="shared" si="9"/>
        <v>1</v>
      </c>
    </row>
    <row r="8" spans="1:23" x14ac:dyDescent="0.3">
      <c r="A8" s="33">
        <v>5</v>
      </c>
      <c r="B8" s="4">
        <v>4</v>
      </c>
      <c r="C8" s="4">
        <v>3</v>
      </c>
      <c r="D8" s="4">
        <v>1</v>
      </c>
      <c r="E8" s="4">
        <v>2</v>
      </c>
      <c r="F8" s="4">
        <v>0</v>
      </c>
      <c r="J8" s="25">
        <v>13</v>
      </c>
      <c r="K8" s="22">
        <v>30</v>
      </c>
      <c r="L8" s="24"/>
      <c r="M8" s="33">
        <f t="shared" si="4"/>
        <v>13</v>
      </c>
      <c r="N8" s="4">
        <f t="shared" si="0"/>
        <v>1</v>
      </c>
      <c r="O8" s="4">
        <f t="shared" si="1"/>
        <v>2</v>
      </c>
      <c r="P8" s="4">
        <f t="shared" si="2"/>
        <v>0</v>
      </c>
      <c r="Q8" s="4">
        <f t="shared" si="3"/>
        <v>0</v>
      </c>
      <c r="R8" s="33">
        <f t="shared" si="5"/>
        <v>3</v>
      </c>
      <c r="S8" s="19">
        <f t="shared" si="6"/>
        <v>1</v>
      </c>
      <c r="T8" s="19">
        <f t="shared" ref="T8:U8" si="10">IF(S8,IF(($R8/6+T$1)&gt;$W$1,1,0),0)</f>
        <v>1</v>
      </c>
      <c r="U8" s="19">
        <f t="shared" si="10"/>
        <v>1</v>
      </c>
    </row>
    <row r="9" spans="1:23" x14ac:dyDescent="0.3">
      <c r="A9" s="33">
        <v>6</v>
      </c>
      <c r="B9" s="4">
        <v>2</v>
      </c>
      <c r="C9" s="4">
        <v>1</v>
      </c>
      <c r="D9" s="4">
        <v>4</v>
      </c>
      <c r="E9" s="4">
        <v>3</v>
      </c>
      <c r="F9" s="4">
        <v>0</v>
      </c>
      <c r="J9" s="25">
        <v>1</v>
      </c>
      <c r="K9" s="22">
        <v>31</v>
      </c>
      <c r="L9" s="24"/>
      <c r="M9" s="33">
        <f t="shared" si="4"/>
        <v>1</v>
      </c>
      <c r="N9" s="4">
        <f t="shared" si="0"/>
        <v>0</v>
      </c>
      <c r="O9" s="4">
        <f t="shared" si="1"/>
        <v>0</v>
      </c>
      <c r="P9" s="4">
        <f t="shared" si="2"/>
        <v>1</v>
      </c>
      <c r="Q9" s="4">
        <f t="shared" si="3"/>
        <v>0</v>
      </c>
      <c r="R9" s="33">
        <f t="shared" si="5"/>
        <v>1</v>
      </c>
      <c r="S9" s="19">
        <f t="shared" si="6"/>
        <v>1</v>
      </c>
      <c r="T9" s="19">
        <f t="shared" ref="T9:U9" si="11">IF(S9,IF(($R9/6+T$1)&gt;$W$1,1,0),0)</f>
        <v>0</v>
      </c>
      <c r="U9" s="19">
        <f t="shared" si="11"/>
        <v>0</v>
      </c>
    </row>
    <row r="10" spans="1:23" x14ac:dyDescent="0.3">
      <c r="A10" s="33">
        <v>7</v>
      </c>
      <c r="B10" s="4">
        <v>1</v>
      </c>
      <c r="C10" s="4">
        <v>3</v>
      </c>
      <c r="D10" s="4">
        <v>2</v>
      </c>
      <c r="E10" s="4">
        <v>4</v>
      </c>
      <c r="F10" s="4">
        <v>0</v>
      </c>
      <c r="J10" s="25">
        <v>19</v>
      </c>
      <c r="K10" s="22">
        <v>32</v>
      </c>
      <c r="L10" s="24"/>
      <c r="M10" s="33">
        <f t="shared" si="4"/>
        <v>19</v>
      </c>
      <c r="N10" s="4">
        <f t="shared" si="0"/>
        <v>2</v>
      </c>
      <c r="O10" s="4">
        <f t="shared" si="1"/>
        <v>2</v>
      </c>
      <c r="P10" s="4">
        <f t="shared" si="2"/>
        <v>0</v>
      </c>
      <c r="Q10" s="4">
        <f t="shared" si="3"/>
        <v>1</v>
      </c>
      <c r="R10" s="33">
        <f t="shared" si="5"/>
        <v>5</v>
      </c>
      <c r="S10" s="19">
        <f t="shared" si="6"/>
        <v>1</v>
      </c>
      <c r="T10" s="19">
        <f t="shared" ref="T10:U10" si="12">IF(S10,IF(($R10/6+T$1)&gt;$W$1,1,0),0)</f>
        <v>1</v>
      </c>
      <c r="U10" s="19">
        <f t="shared" si="12"/>
        <v>1</v>
      </c>
    </row>
    <row r="11" spans="1:23" x14ac:dyDescent="0.3">
      <c r="A11" s="33">
        <v>8</v>
      </c>
      <c r="B11" s="4">
        <v>1</v>
      </c>
      <c r="C11" s="4">
        <v>3</v>
      </c>
      <c r="D11" s="4">
        <v>2</v>
      </c>
      <c r="E11" s="4">
        <v>4</v>
      </c>
      <c r="F11" s="4">
        <v>0</v>
      </c>
      <c r="J11" s="25">
        <v>7</v>
      </c>
      <c r="K11" s="22">
        <v>33</v>
      </c>
      <c r="L11" s="24"/>
      <c r="M11" s="33">
        <f t="shared" si="4"/>
        <v>7</v>
      </c>
      <c r="N11" s="4">
        <f t="shared" si="0"/>
        <v>1</v>
      </c>
      <c r="O11" s="4">
        <f t="shared" si="1"/>
        <v>0</v>
      </c>
      <c r="P11" s="4">
        <f t="shared" si="2"/>
        <v>0</v>
      </c>
      <c r="Q11" s="4">
        <f t="shared" si="3"/>
        <v>2</v>
      </c>
      <c r="R11" s="33">
        <f t="shared" si="5"/>
        <v>3</v>
      </c>
      <c r="S11" s="19">
        <f t="shared" si="6"/>
        <v>1</v>
      </c>
      <c r="T11" s="19">
        <f t="shared" ref="T11:U11" si="13">IF(S11,IF(($R11/6+T$1)&gt;$W$1,1,0),0)</f>
        <v>1</v>
      </c>
      <c r="U11" s="19">
        <f t="shared" si="13"/>
        <v>1</v>
      </c>
    </row>
    <row r="12" spans="1:23" x14ac:dyDescent="0.3">
      <c r="A12" s="33">
        <v>9</v>
      </c>
      <c r="B12" s="4">
        <v>2</v>
      </c>
      <c r="C12" s="4">
        <v>1</v>
      </c>
      <c r="D12" s="4">
        <v>4</v>
      </c>
      <c r="E12" s="4">
        <v>3</v>
      </c>
      <c r="F12" s="4">
        <v>0</v>
      </c>
      <c r="J12" s="25">
        <v>14</v>
      </c>
      <c r="K12" s="22">
        <v>34</v>
      </c>
      <c r="L12" s="24"/>
      <c r="M12" s="33">
        <f t="shared" si="4"/>
        <v>14</v>
      </c>
      <c r="N12" s="4">
        <f t="shared" si="0"/>
        <v>2</v>
      </c>
      <c r="O12" s="4">
        <f t="shared" si="1"/>
        <v>2</v>
      </c>
      <c r="P12" s="4">
        <f t="shared" si="2"/>
        <v>1</v>
      </c>
      <c r="Q12" s="4">
        <f t="shared" si="3"/>
        <v>1</v>
      </c>
      <c r="R12" s="33">
        <f t="shared" si="5"/>
        <v>6</v>
      </c>
      <c r="S12" s="19">
        <f t="shared" si="6"/>
        <v>1</v>
      </c>
      <c r="T12" s="19">
        <f t="shared" ref="T12:U12" si="14">IF(S12,IF(($R12/6+T$1)&gt;$W$1,1,0),0)</f>
        <v>1</v>
      </c>
      <c r="U12" s="19">
        <f t="shared" si="14"/>
        <v>1</v>
      </c>
    </row>
    <row r="13" spans="1:23" x14ac:dyDescent="0.3">
      <c r="A13" s="33">
        <v>10</v>
      </c>
      <c r="B13" s="4">
        <v>1</v>
      </c>
      <c r="C13" s="4">
        <v>3</v>
      </c>
      <c r="D13" s="4">
        <v>2</v>
      </c>
      <c r="E13" s="4">
        <v>4</v>
      </c>
      <c r="F13" s="4">
        <v>0</v>
      </c>
      <c r="J13" s="25">
        <v>16</v>
      </c>
      <c r="K13" s="22">
        <v>35</v>
      </c>
      <c r="L13" s="24"/>
      <c r="M13" s="33">
        <f t="shared" si="4"/>
        <v>16</v>
      </c>
      <c r="N13" s="4">
        <f t="shared" si="0"/>
        <v>2</v>
      </c>
      <c r="O13" s="4">
        <f t="shared" si="1"/>
        <v>2</v>
      </c>
      <c r="P13" s="4">
        <f t="shared" si="2"/>
        <v>1</v>
      </c>
      <c r="Q13" s="4">
        <f t="shared" si="3"/>
        <v>1</v>
      </c>
      <c r="R13" s="33">
        <f t="shared" si="5"/>
        <v>6</v>
      </c>
      <c r="S13" s="19">
        <f t="shared" si="6"/>
        <v>1</v>
      </c>
      <c r="T13" s="19">
        <f t="shared" ref="T13:U13" si="15">IF(S13,IF(($R13/6+T$1)&gt;$W$1,1,0),0)</f>
        <v>1</v>
      </c>
      <c r="U13" s="19">
        <f t="shared" si="15"/>
        <v>1</v>
      </c>
    </row>
    <row r="14" spans="1:23" x14ac:dyDescent="0.3">
      <c r="A14" s="33">
        <v>11</v>
      </c>
      <c r="B14" s="4">
        <v>4</v>
      </c>
      <c r="C14" s="4">
        <v>3</v>
      </c>
      <c r="D14" s="4">
        <v>1</v>
      </c>
      <c r="E14" s="4">
        <v>2</v>
      </c>
      <c r="F14" s="4">
        <v>0</v>
      </c>
      <c r="J14" s="25">
        <v>15</v>
      </c>
      <c r="K14" s="22">
        <v>36</v>
      </c>
      <c r="L14" s="24"/>
      <c r="M14" s="33">
        <f t="shared" si="4"/>
        <v>15</v>
      </c>
      <c r="N14" s="4">
        <f t="shared" si="0"/>
        <v>2</v>
      </c>
      <c r="O14" s="4">
        <f t="shared" si="1"/>
        <v>2</v>
      </c>
      <c r="P14" s="4">
        <f t="shared" si="2"/>
        <v>1</v>
      </c>
      <c r="Q14" s="4">
        <f t="shared" si="3"/>
        <v>1</v>
      </c>
      <c r="R14" s="33">
        <f t="shared" si="5"/>
        <v>6</v>
      </c>
      <c r="S14" s="19">
        <f t="shared" si="6"/>
        <v>1</v>
      </c>
      <c r="T14" s="19">
        <f t="shared" ref="T14:U14" si="16">IF(S14,IF(($R14/6+T$1)&gt;$W$1,1,0),0)</f>
        <v>1</v>
      </c>
      <c r="U14" s="19">
        <f t="shared" si="16"/>
        <v>1</v>
      </c>
    </row>
    <row r="15" spans="1:23" x14ac:dyDescent="0.3">
      <c r="A15" s="33">
        <v>12</v>
      </c>
      <c r="B15" s="4">
        <v>4</v>
      </c>
      <c r="C15" s="4">
        <v>3</v>
      </c>
      <c r="D15" s="4">
        <v>1</v>
      </c>
      <c r="E15" s="4">
        <v>2</v>
      </c>
      <c r="F15" s="4">
        <v>0</v>
      </c>
      <c r="J15" s="25">
        <v>11</v>
      </c>
      <c r="K15" s="22">
        <v>37</v>
      </c>
      <c r="L15" s="24"/>
      <c r="M15" s="33">
        <f t="shared" si="4"/>
        <v>11</v>
      </c>
      <c r="N15" s="4">
        <f t="shared" si="0"/>
        <v>2</v>
      </c>
      <c r="O15" s="4">
        <f t="shared" si="1"/>
        <v>2</v>
      </c>
      <c r="P15" s="4">
        <f t="shared" si="2"/>
        <v>1</v>
      </c>
      <c r="Q15" s="4">
        <f t="shared" si="3"/>
        <v>1</v>
      </c>
      <c r="R15" s="33">
        <f t="shared" si="5"/>
        <v>6</v>
      </c>
      <c r="S15" s="19">
        <f t="shared" si="6"/>
        <v>1</v>
      </c>
      <c r="T15" s="19">
        <f t="shared" ref="T15:U15" si="17">IF(S15,IF(($R15/6+T$1)&gt;$W$1,1,0),0)</f>
        <v>1</v>
      </c>
      <c r="U15" s="19">
        <f t="shared" si="17"/>
        <v>1</v>
      </c>
    </row>
    <row r="16" spans="1:23" x14ac:dyDescent="0.3">
      <c r="A16" s="33">
        <v>13</v>
      </c>
      <c r="B16" s="4">
        <v>1</v>
      </c>
      <c r="C16" s="4">
        <v>3</v>
      </c>
      <c r="D16" s="4">
        <v>2</v>
      </c>
      <c r="E16" s="4">
        <v>4</v>
      </c>
      <c r="F16" s="4">
        <v>0</v>
      </c>
      <c r="J16" s="25">
        <v>10</v>
      </c>
      <c r="K16" s="22">
        <v>38</v>
      </c>
      <c r="L16" s="24"/>
      <c r="M16" s="33">
        <f t="shared" si="4"/>
        <v>10</v>
      </c>
      <c r="N16" s="4">
        <f t="shared" si="0"/>
        <v>1</v>
      </c>
      <c r="O16" s="4">
        <f t="shared" si="1"/>
        <v>0</v>
      </c>
      <c r="P16" s="4">
        <f t="shared" si="2"/>
        <v>0</v>
      </c>
      <c r="Q16" s="4">
        <f t="shared" si="3"/>
        <v>0</v>
      </c>
      <c r="R16" s="33">
        <f t="shared" si="5"/>
        <v>1</v>
      </c>
      <c r="S16" s="19">
        <f t="shared" si="6"/>
        <v>1</v>
      </c>
      <c r="T16" s="19">
        <f t="shared" ref="T16:U16" si="18">IF(S16,IF(($R16/6+T$1)&gt;$W$1,1,0),0)</f>
        <v>0</v>
      </c>
      <c r="U16" s="19">
        <f t="shared" si="18"/>
        <v>0</v>
      </c>
    </row>
    <row r="17" spans="1:21" x14ac:dyDescent="0.3">
      <c r="A17" s="33">
        <v>14</v>
      </c>
      <c r="B17" s="4">
        <v>4</v>
      </c>
      <c r="C17" s="4">
        <v>3</v>
      </c>
      <c r="D17" s="4">
        <v>1</v>
      </c>
      <c r="E17" s="4">
        <v>2</v>
      </c>
      <c r="F17" s="4">
        <v>0</v>
      </c>
      <c r="J17" s="25">
        <v>3</v>
      </c>
      <c r="K17" s="22">
        <v>39</v>
      </c>
      <c r="L17" s="24"/>
      <c r="M17" s="33">
        <f t="shared" si="4"/>
        <v>3</v>
      </c>
      <c r="N17" s="4">
        <f t="shared" si="0"/>
        <v>1</v>
      </c>
      <c r="O17" s="4">
        <f t="shared" si="1"/>
        <v>1</v>
      </c>
      <c r="P17" s="4">
        <f t="shared" si="2"/>
        <v>2</v>
      </c>
      <c r="Q17" s="4">
        <f t="shared" si="3"/>
        <v>2</v>
      </c>
      <c r="R17" s="33">
        <f t="shared" si="5"/>
        <v>6</v>
      </c>
      <c r="S17" s="19">
        <f t="shared" si="6"/>
        <v>1</v>
      </c>
      <c r="T17" s="19">
        <f t="shared" ref="T17:U17" si="19">IF(S17,IF(($R17/6+T$1)&gt;$W$1,1,0),0)</f>
        <v>1</v>
      </c>
      <c r="U17" s="19">
        <f t="shared" si="19"/>
        <v>1</v>
      </c>
    </row>
    <row r="18" spans="1:21" x14ac:dyDescent="0.3">
      <c r="A18" s="33">
        <v>15</v>
      </c>
      <c r="B18" s="4">
        <v>4</v>
      </c>
      <c r="C18" s="4">
        <v>3</v>
      </c>
      <c r="D18" s="4">
        <v>1</v>
      </c>
      <c r="E18" s="4">
        <v>2</v>
      </c>
      <c r="F18" s="4">
        <v>0</v>
      </c>
      <c r="J18" s="25">
        <v>5</v>
      </c>
      <c r="K18" s="22">
        <v>40</v>
      </c>
      <c r="L18" s="24"/>
      <c r="M18" s="33">
        <f t="shared" si="4"/>
        <v>5</v>
      </c>
      <c r="N18" s="4">
        <f t="shared" si="0"/>
        <v>0</v>
      </c>
      <c r="O18" s="4">
        <f t="shared" si="1"/>
        <v>0</v>
      </c>
      <c r="P18" s="4">
        <f t="shared" si="2"/>
        <v>1</v>
      </c>
      <c r="Q18" s="4">
        <f t="shared" si="3"/>
        <v>0</v>
      </c>
      <c r="R18" s="33">
        <f t="shared" si="5"/>
        <v>1</v>
      </c>
      <c r="S18" s="19">
        <f t="shared" si="6"/>
        <v>1</v>
      </c>
      <c r="T18" s="19">
        <f t="shared" ref="T18:U18" si="20">IF(S18,IF(($R18/6+T$1)&gt;$W$1,1,0),0)</f>
        <v>0</v>
      </c>
      <c r="U18" s="19">
        <f t="shared" si="20"/>
        <v>0</v>
      </c>
    </row>
    <row r="19" spans="1:21" x14ac:dyDescent="0.3">
      <c r="A19" s="33">
        <v>16</v>
      </c>
      <c r="B19" s="4">
        <v>4</v>
      </c>
      <c r="C19" s="4">
        <v>3</v>
      </c>
      <c r="D19" s="4">
        <v>1</v>
      </c>
      <c r="E19" s="4">
        <v>2</v>
      </c>
      <c r="F19" s="4">
        <v>0</v>
      </c>
      <c r="J19" s="25">
        <v>18</v>
      </c>
      <c r="K19" s="22">
        <v>41</v>
      </c>
      <c r="L19" s="24"/>
      <c r="M19" s="33">
        <f t="shared" si="4"/>
        <v>18</v>
      </c>
      <c r="N19" s="4">
        <f t="shared" si="0"/>
        <v>1</v>
      </c>
      <c r="O19" s="4">
        <f t="shared" si="1"/>
        <v>2</v>
      </c>
      <c r="P19" s="4">
        <f t="shared" si="2"/>
        <v>0</v>
      </c>
      <c r="Q19" s="4">
        <f t="shared" si="3"/>
        <v>0</v>
      </c>
      <c r="R19" s="33">
        <f t="shared" si="5"/>
        <v>3</v>
      </c>
      <c r="S19" s="19">
        <f t="shared" si="6"/>
        <v>1</v>
      </c>
      <c r="T19" s="19">
        <f t="shared" ref="T19:U19" si="21">IF(S19,IF(($R19/6+T$1)&gt;$W$1,1,0),0)</f>
        <v>1</v>
      </c>
      <c r="U19" s="19">
        <f t="shared" si="21"/>
        <v>1</v>
      </c>
    </row>
    <row r="20" spans="1:21" x14ac:dyDescent="0.3">
      <c r="A20" s="33">
        <v>17</v>
      </c>
      <c r="B20" s="4">
        <v>2</v>
      </c>
      <c r="C20" s="4">
        <v>1</v>
      </c>
      <c r="D20" s="4">
        <v>4</v>
      </c>
      <c r="E20" s="4">
        <v>3</v>
      </c>
      <c r="F20" s="4">
        <v>0</v>
      </c>
      <c r="J20" s="25">
        <v>4</v>
      </c>
      <c r="K20" s="22">
        <v>42</v>
      </c>
      <c r="L20" s="24"/>
      <c r="M20" s="33">
        <f t="shared" si="4"/>
        <v>4</v>
      </c>
      <c r="N20" s="4">
        <f t="shared" si="0"/>
        <v>1</v>
      </c>
      <c r="O20" s="4">
        <f t="shared" si="1"/>
        <v>0</v>
      </c>
      <c r="P20" s="4">
        <f t="shared" si="2"/>
        <v>0</v>
      </c>
      <c r="Q20" s="4">
        <f t="shared" si="3"/>
        <v>2</v>
      </c>
      <c r="R20" s="33">
        <f t="shared" si="5"/>
        <v>3</v>
      </c>
      <c r="S20" s="19">
        <f t="shared" si="6"/>
        <v>1</v>
      </c>
      <c r="T20" s="19">
        <f t="shared" ref="T20:U20" si="22">IF(S20,IF(($R20/6+T$1)&gt;$W$1,1,0),0)</f>
        <v>1</v>
      </c>
      <c r="U20" s="19">
        <f t="shared" si="22"/>
        <v>1</v>
      </c>
    </row>
    <row r="21" spans="1:21" x14ac:dyDescent="0.3">
      <c r="A21" s="33">
        <v>18</v>
      </c>
      <c r="B21" s="4">
        <v>1</v>
      </c>
      <c r="C21" s="4">
        <v>3</v>
      </c>
      <c r="D21" s="4">
        <v>2</v>
      </c>
      <c r="E21" s="4">
        <v>4</v>
      </c>
      <c r="F21" s="4">
        <v>0</v>
      </c>
      <c r="J21" s="25">
        <v>23</v>
      </c>
      <c r="K21" s="22">
        <v>43</v>
      </c>
      <c r="L21" s="24"/>
      <c r="M21" s="33">
        <f t="shared" si="4"/>
        <v>23</v>
      </c>
      <c r="N21" s="4">
        <f t="shared" si="0"/>
        <v>1</v>
      </c>
      <c r="O21" s="4">
        <f t="shared" si="1"/>
        <v>1</v>
      </c>
      <c r="P21" s="4">
        <f t="shared" si="2"/>
        <v>2</v>
      </c>
      <c r="Q21" s="4">
        <f t="shared" si="3"/>
        <v>2</v>
      </c>
      <c r="R21" s="33">
        <f t="shared" si="5"/>
        <v>6</v>
      </c>
      <c r="S21" s="19">
        <f t="shared" si="6"/>
        <v>1</v>
      </c>
      <c r="T21" s="19">
        <f t="shared" ref="T21:U21" si="23">IF(S21,IF(($R21/6+T$1)&gt;$W$1,1,0),0)</f>
        <v>1</v>
      </c>
      <c r="U21" s="19">
        <f t="shared" si="23"/>
        <v>1</v>
      </c>
    </row>
    <row r="22" spans="1:21" x14ac:dyDescent="0.3">
      <c r="A22" s="33">
        <v>19</v>
      </c>
      <c r="B22" s="4">
        <v>4</v>
      </c>
      <c r="C22" s="4">
        <v>3</v>
      </c>
      <c r="D22" s="4">
        <v>2</v>
      </c>
      <c r="E22" s="4">
        <v>1</v>
      </c>
      <c r="F22" s="4">
        <v>0</v>
      </c>
      <c r="J22" s="25">
        <v>8</v>
      </c>
      <c r="K22" s="22">
        <v>44</v>
      </c>
      <c r="L22" s="24"/>
      <c r="M22" s="33">
        <f t="shared" si="4"/>
        <v>8</v>
      </c>
      <c r="N22" s="4">
        <f t="shared" si="0"/>
        <v>1</v>
      </c>
      <c r="O22" s="4">
        <f t="shared" si="1"/>
        <v>0</v>
      </c>
      <c r="P22" s="4">
        <f t="shared" si="2"/>
        <v>0</v>
      </c>
      <c r="Q22" s="4">
        <f t="shared" si="3"/>
        <v>2</v>
      </c>
      <c r="R22" s="33">
        <f t="shared" si="5"/>
        <v>3</v>
      </c>
      <c r="S22" s="19">
        <f t="shared" si="6"/>
        <v>1</v>
      </c>
      <c r="T22" s="19">
        <f t="shared" ref="T22:U22" si="24">IF(S22,IF(($R22/6+T$1)&gt;$W$1,1,0),0)</f>
        <v>1</v>
      </c>
      <c r="U22" s="19">
        <f t="shared" si="24"/>
        <v>1</v>
      </c>
    </row>
    <row r="23" spans="1:21" x14ac:dyDescent="0.3">
      <c r="A23" s="33">
        <v>20</v>
      </c>
      <c r="B23" s="4">
        <v>4</v>
      </c>
      <c r="C23" s="4">
        <v>3</v>
      </c>
      <c r="D23" s="4">
        <v>1</v>
      </c>
      <c r="E23" s="4">
        <v>2</v>
      </c>
      <c r="F23" s="4">
        <v>0</v>
      </c>
      <c r="J23" s="25">
        <v>9</v>
      </c>
      <c r="K23" s="22">
        <v>45</v>
      </c>
      <c r="L23" s="24"/>
      <c r="M23" s="33">
        <f t="shared" si="4"/>
        <v>9</v>
      </c>
      <c r="N23" s="4">
        <f t="shared" si="0"/>
        <v>1</v>
      </c>
      <c r="O23" s="4">
        <f t="shared" si="1"/>
        <v>1</v>
      </c>
      <c r="P23" s="4">
        <f t="shared" si="2"/>
        <v>2</v>
      </c>
      <c r="Q23" s="4">
        <f t="shared" si="3"/>
        <v>2</v>
      </c>
      <c r="R23" s="33">
        <f t="shared" si="5"/>
        <v>6</v>
      </c>
      <c r="S23" s="19">
        <f t="shared" si="6"/>
        <v>1</v>
      </c>
      <c r="T23" s="19">
        <f t="shared" ref="T23:U23" si="25">IF(S23,IF(($R23/6+T$1)&gt;$W$1,1,0),0)</f>
        <v>1</v>
      </c>
      <c r="U23" s="19">
        <f t="shared" si="25"/>
        <v>1</v>
      </c>
    </row>
    <row r="24" spans="1:21" x14ac:dyDescent="0.3">
      <c r="A24" s="33">
        <v>21</v>
      </c>
      <c r="B24" s="4">
        <v>2</v>
      </c>
      <c r="C24" s="4">
        <v>1</v>
      </c>
      <c r="D24" s="4">
        <v>4</v>
      </c>
      <c r="E24" s="4">
        <v>3</v>
      </c>
      <c r="F24" s="4">
        <v>0</v>
      </c>
      <c r="J24" s="25">
        <v>21</v>
      </c>
      <c r="K24" s="22">
        <v>46</v>
      </c>
      <c r="L24" s="24"/>
      <c r="M24" s="33">
        <f t="shared" si="4"/>
        <v>21</v>
      </c>
      <c r="N24" s="4">
        <f t="shared" si="0"/>
        <v>1</v>
      </c>
      <c r="O24" s="4">
        <f t="shared" si="1"/>
        <v>1</v>
      </c>
      <c r="P24" s="4">
        <f t="shared" si="2"/>
        <v>2</v>
      </c>
      <c r="Q24" s="4">
        <f t="shared" si="3"/>
        <v>2</v>
      </c>
      <c r="R24" s="33">
        <f t="shared" si="5"/>
        <v>6</v>
      </c>
      <c r="S24" s="19">
        <f t="shared" si="6"/>
        <v>1</v>
      </c>
      <c r="T24" s="19">
        <f t="shared" ref="T24:U24" si="26">IF(S24,IF(($R24/6+T$1)&gt;$W$1,1,0),0)</f>
        <v>1</v>
      </c>
      <c r="U24" s="19">
        <f t="shared" si="26"/>
        <v>1</v>
      </c>
    </row>
    <row r="25" spans="1:21" x14ac:dyDescent="0.3">
      <c r="A25" s="33">
        <v>22</v>
      </c>
      <c r="B25" s="4">
        <v>1</v>
      </c>
      <c r="C25" s="4">
        <v>3</v>
      </c>
      <c r="D25" s="4">
        <v>2</v>
      </c>
      <c r="E25" s="4">
        <v>4</v>
      </c>
      <c r="F25" s="4">
        <v>0</v>
      </c>
      <c r="J25" s="25">
        <v>24</v>
      </c>
      <c r="K25" s="22">
        <v>47</v>
      </c>
      <c r="L25" s="24"/>
      <c r="M25" s="33">
        <f t="shared" si="4"/>
        <v>24</v>
      </c>
      <c r="N25" s="4">
        <f t="shared" si="0"/>
        <v>1</v>
      </c>
      <c r="O25" s="4">
        <f t="shared" si="1"/>
        <v>0</v>
      </c>
      <c r="P25" s="4">
        <f t="shared" si="2"/>
        <v>0</v>
      </c>
      <c r="Q25" s="4">
        <f t="shared" si="3"/>
        <v>2</v>
      </c>
      <c r="R25" s="33">
        <f t="shared" si="5"/>
        <v>3</v>
      </c>
      <c r="S25" s="19">
        <f t="shared" si="6"/>
        <v>1</v>
      </c>
      <c r="T25" s="19">
        <f t="shared" ref="T25:U25" si="27">IF(S25,IF(($R25/6+T$1)&gt;$W$1,1,0),0)</f>
        <v>1</v>
      </c>
      <c r="U25" s="19">
        <f t="shared" si="27"/>
        <v>1</v>
      </c>
    </row>
    <row r="26" spans="1:21" x14ac:dyDescent="0.3">
      <c r="A26" s="33">
        <v>23</v>
      </c>
      <c r="B26" s="4">
        <v>2</v>
      </c>
      <c r="C26" s="4">
        <v>1</v>
      </c>
      <c r="D26" s="4">
        <v>4</v>
      </c>
      <c r="E26" s="4">
        <v>3</v>
      </c>
      <c r="F26" s="4">
        <v>0</v>
      </c>
      <c r="J26" s="25">
        <v>12</v>
      </c>
      <c r="K26" s="22">
        <v>48</v>
      </c>
      <c r="L26" s="24"/>
      <c r="M26" s="33">
        <f t="shared" si="4"/>
        <v>12</v>
      </c>
      <c r="N26" s="4">
        <f t="shared" si="0"/>
        <v>2</v>
      </c>
      <c r="O26" s="4">
        <f t="shared" si="1"/>
        <v>2</v>
      </c>
      <c r="P26" s="4">
        <f t="shared" si="2"/>
        <v>1</v>
      </c>
      <c r="Q26" s="4">
        <f t="shared" si="3"/>
        <v>1</v>
      </c>
      <c r="R26" s="33">
        <f t="shared" si="5"/>
        <v>6</v>
      </c>
      <c r="S26" s="19">
        <f t="shared" si="6"/>
        <v>1</v>
      </c>
      <c r="T26" s="19">
        <f t="shared" ref="T26:U26" si="28">IF(S26,IF(($R26/6+T$1)&gt;$W$1,1,0),0)</f>
        <v>1</v>
      </c>
      <c r="U26" s="19">
        <f t="shared" si="28"/>
        <v>1</v>
      </c>
    </row>
    <row r="27" spans="1:21" x14ac:dyDescent="0.3">
      <c r="A27" s="33">
        <v>24</v>
      </c>
      <c r="B27" s="4">
        <v>1</v>
      </c>
      <c r="C27" s="4">
        <v>3</v>
      </c>
      <c r="D27" s="4">
        <v>2</v>
      </c>
      <c r="E27" s="4">
        <v>4</v>
      </c>
      <c r="F27" s="4">
        <v>0</v>
      </c>
      <c r="J27" s="25">
        <v>17</v>
      </c>
      <c r="K27" s="22">
        <v>49</v>
      </c>
      <c r="L27" s="24"/>
      <c r="M27" s="33">
        <f t="shared" si="4"/>
        <v>17</v>
      </c>
      <c r="N27" s="4">
        <f t="shared" si="0"/>
        <v>0</v>
      </c>
      <c r="O27" s="4">
        <f t="shared" si="1"/>
        <v>0</v>
      </c>
      <c r="P27" s="4">
        <f t="shared" si="2"/>
        <v>0</v>
      </c>
      <c r="Q27" s="4">
        <f t="shared" si="3"/>
        <v>1</v>
      </c>
      <c r="R27" s="33">
        <f t="shared" si="5"/>
        <v>1</v>
      </c>
      <c r="S27" s="19">
        <f t="shared" si="6"/>
        <v>1</v>
      </c>
      <c r="T27" s="19">
        <f t="shared" ref="T27:U27" si="29">IF(S27,IF(($R27/6+T$1)&gt;$W$1,1,0),0)</f>
        <v>0</v>
      </c>
      <c r="U27" s="19">
        <f t="shared" si="29"/>
        <v>0</v>
      </c>
    </row>
    <row r="28" spans="1:21" ht="20.25" thickBot="1" x14ac:dyDescent="0.35">
      <c r="A28" s="33">
        <v>25</v>
      </c>
      <c r="B28" s="4">
        <v>4</v>
      </c>
      <c r="C28" s="4">
        <v>3</v>
      </c>
      <c r="D28" s="4">
        <v>1</v>
      </c>
      <c r="E28" s="4">
        <v>2</v>
      </c>
      <c r="F28" s="4">
        <v>0</v>
      </c>
      <c r="J28" s="26">
        <v>22</v>
      </c>
      <c r="K28" s="22">
        <v>50</v>
      </c>
      <c r="L28" s="24"/>
      <c r="M28" s="33">
        <f t="shared" si="4"/>
        <v>22</v>
      </c>
      <c r="N28" s="4">
        <f t="shared" si="0"/>
        <v>1</v>
      </c>
      <c r="O28" s="4">
        <f t="shared" si="1"/>
        <v>0</v>
      </c>
      <c r="P28" s="4">
        <f t="shared" si="2"/>
        <v>0</v>
      </c>
      <c r="Q28" s="4">
        <f t="shared" si="3"/>
        <v>2</v>
      </c>
      <c r="R28" s="33">
        <f t="shared" si="5"/>
        <v>3</v>
      </c>
      <c r="S28" s="19">
        <f t="shared" si="6"/>
        <v>1</v>
      </c>
      <c r="T28" s="19">
        <f t="shared" ref="T28:U28" si="30">IF(S28,IF(($R28/6+T$1)&gt;$W$1,1,0),0)</f>
        <v>1</v>
      </c>
      <c r="U28" s="19">
        <f t="shared" si="30"/>
        <v>1</v>
      </c>
    </row>
    <row r="29" spans="1:21" ht="20.25" thickBot="1" x14ac:dyDescent="0.35">
      <c r="A29" s="20" t="s">
        <v>10</v>
      </c>
      <c r="J29" s="8"/>
      <c r="K29" s="22"/>
      <c r="M29" s="8"/>
      <c r="N29" s="22"/>
      <c r="O29" s="22"/>
      <c r="P29" s="22"/>
      <c r="Q29" s="22"/>
    </row>
    <row r="30" spans="1:21" ht="20.25" thickBot="1" x14ac:dyDescent="0.35">
      <c r="A30" s="34" t="s">
        <v>0</v>
      </c>
      <c r="B30" s="33" t="s">
        <v>2</v>
      </c>
      <c r="C30" s="33" t="s">
        <v>3</v>
      </c>
      <c r="D30" s="33" t="s">
        <v>4</v>
      </c>
      <c r="E30" s="33" t="s">
        <v>5</v>
      </c>
      <c r="F30" s="33" t="s">
        <v>6</v>
      </c>
      <c r="G30" s="27" t="s">
        <v>13</v>
      </c>
      <c r="J30" s="21"/>
      <c r="K30" s="22"/>
      <c r="M30" s="8"/>
      <c r="N30" s="22"/>
      <c r="O30" s="22"/>
      <c r="P30" s="22"/>
      <c r="Q30" s="40" t="s">
        <v>26</v>
      </c>
      <c r="R30" s="39">
        <f>SUM(R4:R28)-$G$57</f>
        <v>103</v>
      </c>
    </row>
    <row r="31" spans="1:21" x14ac:dyDescent="0.3">
      <c r="A31" s="35">
        <v>26</v>
      </c>
      <c r="B31" s="32">
        <v>1</v>
      </c>
      <c r="C31" s="32">
        <v>2</v>
      </c>
      <c r="D31" s="32">
        <v>3</v>
      </c>
      <c r="E31" s="32">
        <v>4</v>
      </c>
      <c r="F31" s="32">
        <v>1</v>
      </c>
      <c r="G31" s="28">
        <f>COUNTIF($K$4:$K$28,A31)</f>
        <v>1</v>
      </c>
      <c r="J31" s="21"/>
      <c r="K31" s="29"/>
      <c r="M31" s="7"/>
      <c r="N31" s="22"/>
      <c r="O31" s="22"/>
      <c r="P31" s="22"/>
      <c r="Q31" s="22"/>
    </row>
    <row r="32" spans="1:21" x14ac:dyDescent="0.3">
      <c r="A32" s="35">
        <v>27</v>
      </c>
      <c r="B32" s="32">
        <v>1</v>
      </c>
      <c r="C32" s="32">
        <v>2</v>
      </c>
      <c r="D32" s="32">
        <v>4</v>
      </c>
      <c r="E32" s="32">
        <v>3</v>
      </c>
      <c r="F32" s="32">
        <v>1</v>
      </c>
      <c r="G32" s="28">
        <f t="shared" ref="G32:G55" si="31">COUNTIF($K$4:$K$28,A32)</f>
        <v>1</v>
      </c>
      <c r="J32" s="21"/>
      <c r="K32" s="29"/>
      <c r="M32" s="7"/>
      <c r="N32" s="1"/>
      <c r="O32" s="1"/>
      <c r="P32" s="1"/>
      <c r="Q32" s="1"/>
      <c r="R32" s="7"/>
    </row>
    <row r="33" spans="1:19" x14ac:dyDescent="0.3">
      <c r="A33" s="35">
        <v>28</v>
      </c>
      <c r="B33" s="32">
        <v>3</v>
      </c>
      <c r="C33" s="32">
        <v>2</v>
      </c>
      <c r="D33" s="32">
        <v>4</v>
      </c>
      <c r="E33" s="32">
        <v>1</v>
      </c>
      <c r="F33" s="32">
        <v>1</v>
      </c>
      <c r="G33" s="28">
        <f t="shared" si="31"/>
        <v>1</v>
      </c>
      <c r="J33" s="8"/>
      <c r="K33" s="22"/>
      <c r="M33" s="7"/>
      <c r="N33" s="11" t="s">
        <v>14</v>
      </c>
      <c r="O33" s="12"/>
      <c r="P33" s="12"/>
      <c r="Q33" s="12"/>
      <c r="R33" s="13"/>
      <c r="S33" s="10"/>
    </row>
    <row r="34" spans="1:19" x14ac:dyDescent="0.3">
      <c r="A34" s="35">
        <v>29</v>
      </c>
      <c r="B34" s="32">
        <v>4</v>
      </c>
      <c r="C34" s="32">
        <v>3</v>
      </c>
      <c r="D34" s="32">
        <v>1</v>
      </c>
      <c r="E34" s="32">
        <v>2</v>
      </c>
      <c r="F34" s="32">
        <v>1</v>
      </c>
      <c r="G34" s="28">
        <f t="shared" si="31"/>
        <v>1</v>
      </c>
      <c r="J34" s="8"/>
      <c r="K34" s="22"/>
      <c r="M34" s="10"/>
      <c r="N34" s="14"/>
      <c r="O34" s="2">
        <v>1</v>
      </c>
      <c r="P34" s="2">
        <v>2</v>
      </c>
      <c r="Q34" s="2">
        <v>3</v>
      </c>
      <c r="R34" s="15">
        <v>4</v>
      </c>
      <c r="S34" s="10"/>
    </row>
    <row r="35" spans="1:19" x14ac:dyDescent="0.3">
      <c r="A35" s="35">
        <v>30</v>
      </c>
      <c r="B35" s="32">
        <v>3</v>
      </c>
      <c r="C35" s="32">
        <v>4</v>
      </c>
      <c r="D35" s="32">
        <v>2</v>
      </c>
      <c r="E35" s="32">
        <v>1</v>
      </c>
      <c r="F35" s="32">
        <v>1</v>
      </c>
      <c r="G35" s="28">
        <f t="shared" si="31"/>
        <v>1</v>
      </c>
      <c r="J35" s="8"/>
      <c r="K35" s="22"/>
      <c r="M35" s="10"/>
      <c r="N35" s="16">
        <v>1</v>
      </c>
      <c r="O35" s="3">
        <f>O$34*$N35</f>
        <v>1</v>
      </c>
      <c r="P35" s="3">
        <f t="shared" ref="P35:R38" si="32">P$34*$N35</f>
        <v>2</v>
      </c>
      <c r="Q35" s="4">
        <f t="shared" si="32"/>
        <v>3</v>
      </c>
      <c r="R35" s="4">
        <f t="shared" si="32"/>
        <v>4</v>
      </c>
      <c r="S35" s="10"/>
    </row>
    <row r="36" spans="1:19" x14ac:dyDescent="0.3">
      <c r="A36" s="35">
        <v>31</v>
      </c>
      <c r="B36" s="32">
        <v>1</v>
      </c>
      <c r="C36" s="32">
        <v>2</v>
      </c>
      <c r="D36" s="32">
        <v>3</v>
      </c>
      <c r="E36" s="32">
        <v>4</v>
      </c>
      <c r="F36" s="32">
        <v>1</v>
      </c>
      <c r="G36" s="28">
        <f t="shared" si="31"/>
        <v>1</v>
      </c>
      <c r="J36" s="8"/>
      <c r="K36" s="22"/>
      <c r="M36" s="7"/>
      <c r="N36" s="16">
        <v>2</v>
      </c>
      <c r="O36" s="3">
        <f t="shared" ref="O36:O38" si="33">O$34*$N36</f>
        <v>2</v>
      </c>
      <c r="P36" s="5">
        <f t="shared" si="32"/>
        <v>4</v>
      </c>
      <c r="Q36" s="4">
        <f t="shared" si="32"/>
        <v>6</v>
      </c>
      <c r="R36" s="4">
        <f t="shared" si="32"/>
        <v>8</v>
      </c>
      <c r="S36" s="10"/>
    </row>
    <row r="37" spans="1:19" x14ac:dyDescent="0.3">
      <c r="A37" s="35">
        <v>32</v>
      </c>
      <c r="B37" s="32">
        <v>1</v>
      </c>
      <c r="C37" s="32">
        <v>2</v>
      </c>
      <c r="D37" s="32">
        <v>4</v>
      </c>
      <c r="E37" s="32">
        <v>3</v>
      </c>
      <c r="F37" s="32">
        <v>1</v>
      </c>
      <c r="G37" s="28">
        <f t="shared" si="31"/>
        <v>1</v>
      </c>
      <c r="J37" s="8"/>
      <c r="K37" s="22"/>
      <c r="M37" s="9"/>
      <c r="N37" s="16">
        <v>3</v>
      </c>
      <c r="O37" s="4">
        <f t="shared" si="33"/>
        <v>3</v>
      </c>
      <c r="P37" s="4">
        <f t="shared" si="32"/>
        <v>6</v>
      </c>
      <c r="Q37" s="5">
        <f t="shared" si="32"/>
        <v>9</v>
      </c>
      <c r="R37" s="6">
        <f t="shared" si="32"/>
        <v>12</v>
      </c>
      <c r="S37" s="10"/>
    </row>
    <row r="38" spans="1:19" x14ac:dyDescent="0.3">
      <c r="A38" s="35">
        <v>33</v>
      </c>
      <c r="B38" s="32">
        <v>3</v>
      </c>
      <c r="C38" s="32">
        <v>2</v>
      </c>
      <c r="D38" s="32">
        <v>4</v>
      </c>
      <c r="E38" s="32">
        <v>1</v>
      </c>
      <c r="F38" s="32">
        <v>1</v>
      </c>
      <c r="G38" s="28">
        <f t="shared" si="31"/>
        <v>1</v>
      </c>
      <c r="J38" s="8"/>
      <c r="K38" s="22"/>
      <c r="M38" s="10"/>
      <c r="N38" s="17">
        <v>4</v>
      </c>
      <c r="O38" s="4">
        <f t="shared" si="33"/>
        <v>4</v>
      </c>
      <c r="P38" s="4">
        <f t="shared" si="32"/>
        <v>8</v>
      </c>
      <c r="Q38" s="6">
        <f t="shared" si="32"/>
        <v>12</v>
      </c>
      <c r="R38" s="6">
        <f t="shared" si="32"/>
        <v>16</v>
      </c>
      <c r="S38" s="10"/>
    </row>
    <row r="39" spans="1:19" x14ac:dyDescent="0.3">
      <c r="A39" s="35">
        <v>34</v>
      </c>
      <c r="B39" s="32">
        <v>4</v>
      </c>
      <c r="C39" s="32">
        <v>3</v>
      </c>
      <c r="D39" s="32">
        <v>1</v>
      </c>
      <c r="E39" s="32">
        <v>2</v>
      </c>
      <c r="F39" s="32">
        <v>1</v>
      </c>
      <c r="G39" s="28">
        <f t="shared" si="31"/>
        <v>1</v>
      </c>
      <c r="J39" s="8"/>
      <c r="K39" s="22"/>
      <c r="M39" s="10"/>
      <c r="N39" s="7"/>
      <c r="O39" s="8"/>
      <c r="P39" s="7"/>
      <c r="Q39" s="7"/>
      <c r="R39" s="2"/>
      <c r="S39" s="10"/>
    </row>
    <row r="40" spans="1:19" x14ac:dyDescent="0.3">
      <c r="A40" s="35">
        <v>35</v>
      </c>
      <c r="B40" s="32">
        <v>3</v>
      </c>
      <c r="C40" s="32">
        <v>4</v>
      </c>
      <c r="D40" s="32">
        <v>2</v>
      </c>
      <c r="E40" s="32">
        <v>1</v>
      </c>
      <c r="F40" s="32">
        <v>1</v>
      </c>
      <c r="G40" s="28">
        <f t="shared" si="31"/>
        <v>1</v>
      </c>
      <c r="J40" s="8"/>
      <c r="K40" s="22"/>
      <c r="M40" s="10"/>
      <c r="N40" s="9" t="s">
        <v>15</v>
      </c>
      <c r="O40" s="3">
        <v>1</v>
      </c>
      <c r="P40" s="7"/>
      <c r="Q40" s="7"/>
      <c r="R40" s="7"/>
      <c r="S40" s="10"/>
    </row>
    <row r="41" spans="1:19" x14ac:dyDescent="0.3">
      <c r="A41" s="35">
        <v>36</v>
      </c>
      <c r="B41" s="32">
        <v>1</v>
      </c>
      <c r="C41" s="32">
        <v>2</v>
      </c>
      <c r="D41" s="32">
        <v>3</v>
      </c>
      <c r="E41" s="32">
        <v>4</v>
      </c>
      <c r="F41" s="32">
        <v>1</v>
      </c>
      <c r="G41" s="28">
        <f t="shared" si="31"/>
        <v>1</v>
      </c>
      <c r="J41" s="8"/>
      <c r="K41" s="22"/>
      <c r="M41" s="10"/>
      <c r="N41" s="9" t="s">
        <v>17</v>
      </c>
      <c r="O41" s="5">
        <v>0</v>
      </c>
      <c r="P41" s="10"/>
      <c r="Q41" s="10"/>
      <c r="R41" s="7"/>
      <c r="S41" s="10"/>
    </row>
    <row r="42" spans="1:19" x14ac:dyDescent="0.3">
      <c r="A42" s="35">
        <v>37</v>
      </c>
      <c r="B42" s="32">
        <v>1</v>
      </c>
      <c r="C42" s="32">
        <v>2</v>
      </c>
      <c r="D42" s="32">
        <v>4</v>
      </c>
      <c r="E42" s="32">
        <v>3</v>
      </c>
      <c r="F42" s="32">
        <v>1</v>
      </c>
      <c r="G42" s="28">
        <f t="shared" si="31"/>
        <v>1</v>
      </c>
      <c r="J42" s="8"/>
      <c r="K42" s="22"/>
      <c r="M42" s="10"/>
      <c r="N42" s="9" t="s">
        <v>16</v>
      </c>
      <c r="O42" s="6">
        <v>2</v>
      </c>
      <c r="P42" s="10"/>
      <c r="Q42" s="10"/>
      <c r="R42" s="7"/>
      <c r="S42" s="10"/>
    </row>
    <row r="43" spans="1:19" x14ac:dyDescent="0.3">
      <c r="A43" s="35">
        <v>38</v>
      </c>
      <c r="B43" s="32">
        <v>3</v>
      </c>
      <c r="C43" s="32">
        <v>2</v>
      </c>
      <c r="D43" s="32">
        <v>4</v>
      </c>
      <c r="E43" s="32">
        <v>1</v>
      </c>
      <c r="F43" s="32">
        <v>1</v>
      </c>
      <c r="G43" s="28">
        <f t="shared" si="31"/>
        <v>1</v>
      </c>
      <c r="J43" s="8"/>
      <c r="K43" s="22"/>
      <c r="M43" s="10"/>
      <c r="N43" s="10"/>
      <c r="O43" s="10"/>
      <c r="P43" s="10"/>
      <c r="Q43" s="10"/>
      <c r="R43" s="7"/>
      <c r="S43" s="10"/>
    </row>
    <row r="44" spans="1:19" x14ac:dyDescent="0.3">
      <c r="A44" s="35">
        <v>39</v>
      </c>
      <c r="B44" s="32">
        <v>4</v>
      </c>
      <c r="C44" s="32">
        <v>3</v>
      </c>
      <c r="D44" s="32">
        <v>1</v>
      </c>
      <c r="E44" s="32">
        <v>2</v>
      </c>
      <c r="F44" s="32">
        <v>1</v>
      </c>
      <c r="G44" s="28">
        <f t="shared" si="31"/>
        <v>1</v>
      </c>
      <c r="J44" s="8"/>
      <c r="K44" s="22"/>
      <c r="N44" s="10"/>
      <c r="O44" s="10"/>
      <c r="P44" s="10"/>
      <c r="Q44" s="10"/>
      <c r="R44" s="7"/>
      <c r="S44" s="10"/>
    </row>
    <row r="45" spans="1:19" x14ac:dyDescent="0.3">
      <c r="A45" s="35">
        <v>40</v>
      </c>
      <c r="B45" s="32">
        <v>3</v>
      </c>
      <c r="C45" s="32">
        <v>4</v>
      </c>
      <c r="D45" s="32">
        <v>2</v>
      </c>
      <c r="E45" s="32">
        <v>1</v>
      </c>
      <c r="F45" s="32">
        <v>1</v>
      </c>
      <c r="G45" s="28">
        <f t="shared" si="31"/>
        <v>1</v>
      </c>
      <c r="J45" s="8"/>
      <c r="K45" s="22"/>
      <c r="N45" s="10"/>
      <c r="O45" s="10"/>
      <c r="P45" s="10"/>
      <c r="Q45" s="10"/>
      <c r="R45" s="7"/>
      <c r="S45" s="10"/>
    </row>
    <row r="46" spans="1:19" x14ac:dyDescent="0.3">
      <c r="A46" s="35">
        <v>41</v>
      </c>
      <c r="B46" s="32">
        <v>1</v>
      </c>
      <c r="C46" s="32">
        <v>2</v>
      </c>
      <c r="D46" s="32">
        <v>3</v>
      </c>
      <c r="E46" s="32">
        <v>4</v>
      </c>
      <c r="F46" s="32">
        <v>1</v>
      </c>
      <c r="G46" s="28">
        <f t="shared" si="31"/>
        <v>1</v>
      </c>
      <c r="J46" s="8"/>
      <c r="K46" s="22"/>
    </row>
    <row r="47" spans="1:19" x14ac:dyDescent="0.3">
      <c r="A47" s="35">
        <v>42</v>
      </c>
      <c r="B47" s="32">
        <v>1</v>
      </c>
      <c r="C47" s="32">
        <v>2</v>
      </c>
      <c r="D47" s="32">
        <v>4</v>
      </c>
      <c r="E47" s="32">
        <v>3</v>
      </c>
      <c r="F47" s="32">
        <v>1</v>
      </c>
      <c r="G47" s="28">
        <f t="shared" si="31"/>
        <v>1</v>
      </c>
      <c r="J47" s="8"/>
      <c r="K47" s="22"/>
    </row>
    <row r="48" spans="1:19" x14ac:dyDescent="0.3">
      <c r="A48" s="35">
        <v>43</v>
      </c>
      <c r="B48" s="32">
        <v>3</v>
      </c>
      <c r="C48" s="32">
        <v>2</v>
      </c>
      <c r="D48" s="32">
        <v>4</v>
      </c>
      <c r="E48" s="32">
        <v>1</v>
      </c>
      <c r="F48" s="32">
        <v>1</v>
      </c>
      <c r="G48" s="28">
        <f t="shared" si="31"/>
        <v>1</v>
      </c>
      <c r="J48" s="8"/>
      <c r="K48" s="22"/>
    </row>
    <row r="49" spans="1:11" x14ac:dyDescent="0.3">
      <c r="A49" s="35">
        <v>44</v>
      </c>
      <c r="B49" s="32">
        <v>4</v>
      </c>
      <c r="C49" s="32">
        <v>3</v>
      </c>
      <c r="D49" s="32">
        <v>1</v>
      </c>
      <c r="E49" s="32">
        <v>2</v>
      </c>
      <c r="F49" s="32">
        <v>1</v>
      </c>
      <c r="G49" s="28">
        <f t="shared" si="31"/>
        <v>1</v>
      </c>
      <c r="J49" s="8"/>
      <c r="K49" s="22"/>
    </row>
    <row r="50" spans="1:11" x14ac:dyDescent="0.3">
      <c r="A50" s="35">
        <v>45</v>
      </c>
      <c r="B50" s="32">
        <v>3</v>
      </c>
      <c r="C50" s="32">
        <v>4</v>
      </c>
      <c r="D50" s="32">
        <v>2</v>
      </c>
      <c r="E50" s="32">
        <v>1</v>
      </c>
      <c r="F50" s="32">
        <v>1</v>
      </c>
      <c r="G50" s="28">
        <f t="shared" si="31"/>
        <v>1</v>
      </c>
      <c r="J50" s="8"/>
      <c r="K50" s="22"/>
    </row>
    <row r="51" spans="1:11" x14ac:dyDescent="0.3">
      <c r="A51" s="35">
        <v>46</v>
      </c>
      <c r="B51" s="32">
        <v>1</v>
      </c>
      <c r="C51" s="32">
        <v>2</v>
      </c>
      <c r="D51" s="32">
        <v>3</v>
      </c>
      <c r="E51" s="32">
        <v>4</v>
      </c>
      <c r="F51" s="32">
        <v>1</v>
      </c>
      <c r="G51" s="28">
        <f t="shared" si="31"/>
        <v>1</v>
      </c>
      <c r="J51" s="8"/>
      <c r="K51" s="22"/>
    </row>
    <row r="52" spans="1:11" x14ac:dyDescent="0.3">
      <c r="A52" s="35">
        <v>47</v>
      </c>
      <c r="B52" s="32">
        <v>1</v>
      </c>
      <c r="C52" s="32">
        <v>2</v>
      </c>
      <c r="D52" s="32">
        <v>4</v>
      </c>
      <c r="E52" s="32">
        <v>3</v>
      </c>
      <c r="F52" s="32">
        <v>1</v>
      </c>
      <c r="G52" s="28">
        <f t="shared" si="31"/>
        <v>1</v>
      </c>
      <c r="J52" s="8"/>
      <c r="K52" s="22"/>
    </row>
    <row r="53" spans="1:11" x14ac:dyDescent="0.3">
      <c r="A53" s="35">
        <v>48</v>
      </c>
      <c r="B53" s="32">
        <v>3</v>
      </c>
      <c r="C53" s="32">
        <v>2</v>
      </c>
      <c r="D53" s="32">
        <v>4</v>
      </c>
      <c r="E53" s="32">
        <v>1</v>
      </c>
      <c r="F53" s="32">
        <v>1</v>
      </c>
      <c r="G53" s="28">
        <f t="shared" si="31"/>
        <v>1</v>
      </c>
      <c r="J53" s="8"/>
      <c r="K53" s="22"/>
    </row>
    <row r="54" spans="1:11" x14ac:dyDescent="0.3">
      <c r="A54" s="35">
        <v>49</v>
      </c>
      <c r="B54" s="32">
        <v>4</v>
      </c>
      <c r="C54" s="32">
        <v>3</v>
      </c>
      <c r="D54" s="32">
        <v>1</v>
      </c>
      <c r="E54" s="32">
        <v>2</v>
      </c>
      <c r="F54" s="32">
        <v>1</v>
      </c>
      <c r="G54" s="28">
        <f t="shared" si="31"/>
        <v>1</v>
      </c>
    </row>
    <row r="55" spans="1:11" x14ac:dyDescent="0.3">
      <c r="A55" s="35">
        <v>50</v>
      </c>
      <c r="B55" s="32">
        <v>3</v>
      </c>
      <c r="C55" s="32">
        <v>4</v>
      </c>
      <c r="D55" s="32">
        <v>2</v>
      </c>
      <c r="E55" s="32">
        <v>1</v>
      </c>
      <c r="F55" s="32">
        <v>1</v>
      </c>
      <c r="G55" s="30">
        <f t="shared" si="31"/>
        <v>1</v>
      </c>
    </row>
    <row r="57" spans="1:11" x14ac:dyDescent="0.3">
      <c r="G57" s="31">
        <f>COUNTIF($G$31:$G$55,0)+COUNTIF($G$31:$G$55,2)+COUNTIF($G$31:$G$55,3)+COUNTIF($G$31:$G$55,4)+COUNTIF($G$31:$G$55,5)</f>
        <v>0</v>
      </c>
    </row>
  </sheetData>
  <sortState ref="A7:F56">
    <sortCondition ref="F7:F56"/>
  </sortState>
  <dataConsolidate/>
  <mergeCells count="2">
    <mergeCell ref="N33:R33"/>
    <mergeCell ref="M1:Q1"/>
  </mergeCells>
  <phoneticPr fontId="0" type="noConversion"/>
  <conditionalFormatting sqref="K4:K28">
    <cfRule type="duplicateValues" dxfId="2" priority="11"/>
  </conditionalFormatting>
  <conditionalFormatting sqref="R4:R28">
    <cfRule type="cellIs" dxfId="1" priority="4" operator="lessThan">
      <formula>1</formula>
    </cfRule>
  </conditionalFormatting>
  <conditionalFormatting sqref="U4:U28">
    <cfRule type="cellIs" dxfId="0" priority="1" operator="equal">
      <formula>1</formula>
    </cfRule>
  </conditionalFormatting>
  <printOptions headings="1" gridLines="1"/>
  <pageMargins left="0.75" right="0.75" top="1" bottom="1" header="0.5" footer="0.5"/>
  <pageSetup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Data</vt:lpstr>
      <vt:lpstr>Females</vt:lpstr>
      <vt:lpstr>Males</vt:lpstr>
      <vt:lpstr>Matches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Technology Services</dc:creator>
  <cp:lastModifiedBy>Nicole</cp:lastModifiedBy>
  <dcterms:created xsi:type="dcterms:W3CDTF">1999-12-13T01:27:29Z</dcterms:created>
  <dcterms:modified xsi:type="dcterms:W3CDTF">2011-05-02T12:49:56Z</dcterms:modified>
</cp:coreProperties>
</file>